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576" windowWidth="15612" windowHeight="7092"/>
  </bookViews>
  <sheets>
    <sheet name="Årsrapport" sheetId="1" r:id="rId1"/>
  </sheets>
  <calcPr calcId="145621"/>
</workbook>
</file>

<file path=xl/calcChain.xml><?xml version="1.0" encoding="utf-8"?>
<calcChain xmlns="http://schemas.openxmlformats.org/spreadsheetml/2006/main">
  <c r="E51" i="1" l="1"/>
  <c r="B51" i="1" l="1"/>
  <c r="F61" i="1"/>
  <c r="B67" i="1" s="1"/>
  <c r="B68" i="1" s="1"/>
  <c r="C68" i="1" l="1"/>
  <c r="F68" i="1"/>
  <c r="B69" i="1" s="1"/>
  <c r="D69" i="1" s="1"/>
  <c r="F46" i="1"/>
  <c r="E46" i="1"/>
  <c r="C46" i="1"/>
  <c r="B46" i="1"/>
  <c r="F35" i="1"/>
  <c r="F47" i="1" s="1"/>
  <c r="E35" i="1"/>
  <c r="E47" i="1" s="1"/>
  <c r="C35" i="1"/>
  <c r="C47" i="1" s="1"/>
  <c r="B35" i="1"/>
  <c r="B47" i="1" s="1"/>
  <c r="G31" i="1"/>
  <c r="D31" i="1"/>
  <c r="D47" i="1" l="1"/>
  <c r="G47" i="1"/>
  <c r="G45" i="1" l="1"/>
  <c r="G44" i="1"/>
  <c r="G43" i="1"/>
  <c r="G42" i="1"/>
  <c r="G32" i="1"/>
  <c r="G33" i="1"/>
  <c r="G34" i="1"/>
  <c r="G37" i="1"/>
  <c r="G38" i="1"/>
  <c r="G39" i="1"/>
  <c r="G40" i="1"/>
  <c r="G41" i="1"/>
  <c r="G25" i="1"/>
  <c r="F23" i="1"/>
  <c r="G22" i="1"/>
  <c r="G16" i="1"/>
  <c r="G20" i="1"/>
  <c r="G21" i="1"/>
  <c r="G10" i="1"/>
  <c r="G11" i="1"/>
  <c r="G12" i="1"/>
  <c r="G13" i="1"/>
  <c r="G8" i="1"/>
  <c r="C23" i="1"/>
  <c r="B23" i="1"/>
  <c r="E23" i="1"/>
  <c r="F18" i="1"/>
  <c r="E18" i="1"/>
  <c r="C18" i="1"/>
  <c r="B18" i="1"/>
  <c r="C14" i="1"/>
  <c r="B14" i="1"/>
  <c r="F14" i="1"/>
  <c r="E14" i="1"/>
  <c r="D67" i="1"/>
  <c r="D68" i="1" s="1"/>
  <c r="F26" i="1" l="1"/>
  <c r="G35" i="1"/>
  <c r="G46" i="1"/>
  <c r="G14" i="1"/>
  <c r="B26" i="1"/>
  <c r="G23" i="1"/>
  <c r="C26" i="1"/>
  <c r="G18" i="1"/>
  <c r="E26" i="1"/>
  <c r="G26" i="1" s="1"/>
  <c r="D60" i="1"/>
  <c r="D59" i="1"/>
  <c r="D51" i="1"/>
  <c r="D32" i="1"/>
  <c r="D33" i="1"/>
  <c r="D34" i="1"/>
  <c r="D37" i="1"/>
  <c r="D38" i="1"/>
  <c r="D39" i="1"/>
  <c r="D40" i="1"/>
  <c r="D41" i="1"/>
  <c r="D42" i="1"/>
  <c r="D43" i="1"/>
  <c r="D44" i="1"/>
  <c r="D45" i="1"/>
  <c r="D21" i="1"/>
  <c r="D22" i="1"/>
  <c r="D25" i="1"/>
  <c r="D10" i="1"/>
  <c r="D11" i="1"/>
  <c r="D12" i="1"/>
  <c r="D13" i="1"/>
  <c r="D16" i="1"/>
  <c r="D17" i="1"/>
  <c r="D20" i="1"/>
  <c r="D8" i="1"/>
  <c r="C61" i="1"/>
  <c r="C66" i="1" s="1"/>
  <c r="B61" i="1"/>
  <c r="B66" i="1" s="1"/>
  <c r="D35" i="1" l="1"/>
  <c r="D46" i="1"/>
  <c r="D23" i="1"/>
  <c r="D18" i="1"/>
  <c r="D14" i="1"/>
  <c r="D66" i="1"/>
  <c r="D61" i="1"/>
  <c r="D26" i="1"/>
</calcChain>
</file>

<file path=xl/sharedStrings.xml><?xml version="1.0" encoding="utf-8"?>
<sst xmlns="http://schemas.openxmlformats.org/spreadsheetml/2006/main" count="112" uniqueCount="89">
  <si>
    <t>Resultat</t>
  </si>
  <si>
    <t>Inntekter</t>
  </si>
  <si>
    <t>Konto</t>
  </si>
  <si>
    <t>2023</t>
  </si>
  <si>
    <t>2022</t>
  </si>
  <si>
    <t>Budsjett 2023</t>
  </si>
  <si>
    <t>3110 Salg Medlemslotteri</t>
  </si>
  <si>
    <t>3230 Egenandel Hyggekveld Vår</t>
  </si>
  <si>
    <t>3231 Egenandel Hyggekveld Høst</t>
  </si>
  <si>
    <t>3751 Gaver</t>
  </si>
  <si>
    <t>8040 Innskuddsrenter</t>
  </si>
  <si>
    <t>Sum inntekter</t>
  </si>
  <si>
    <t>Kostnader</t>
  </si>
  <si>
    <t>4610 Utgifter Julebord</t>
  </si>
  <si>
    <t>4620 Utgifter Hyggekveld Vår</t>
  </si>
  <si>
    <t>4630 Utgifter Hyggekveld Høst</t>
  </si>
  <si>
    <t>4640 Medlemskontingent tilbakeført</t>
  </si>
  <si>
    <t>6120 Husleie</t>
  </si>
  <si>
    <t>7790 Brønnøysundregistrene</t>
  </si>
  <si>
    <t>Årsresultat</t>
  </si>
  <si>
    <t>Årets overskudd</t>
  </si>
  <si>
    <t>Balanse</t>
  </si>
  <si>
    <t>Eiendeler</t>
  </si>
  <si>
    <t>1920 FP Bank</t>
  </si>
  <si>
    <t>1921 DNB Lotterikonto</t>
  </si>
  <si>
    <t>Sum eiendeler</t>
  </si>
  <si>
    <t>Egenkapital</t>
  </si>
  <si>
    <t>2050 Inngående saldo</t>
  </si>
  <si>
    <t>Budsjett 2024</t>
  </si>
  <si>
    <t>Bevegelse</t>
  </si>
  <si>
    <t>Fordringer</t>
  </si>
  <si>
    <t>Sum fordringer</t>
  </si>
  <si>
    <t>Fotnoter:</t>
  </si>
  <si>
    <t>Gjeld</t>
  </si>
  <si>
    <t>Sum gjeld</t>
  </si>
  <si>
    <t>Sum egenkapital og gjeld</t>
  </si>
  <si>
    <t>Forsvarets seniorforbund</t>
  </si>
  <si>
    <t>Avdeling Vesterålen</t>
  </si>
  <si>
    <t>Bankinnskudd:</t>
  </si>
  <si>
    <t>Opptjent egenkapital:</t>
  </si>
  <si>
    <t>Regnskap 2023</t>
  </si>
  <si>
    <t>Salgsinntekter:</t>
  </si>
  <si>
    <t>Medlemsinntekter:</t>
  </si>
  <si>
    <t>Sum medlemsinntekter:</t>
  </si>
  <si>
    <t>Tilskudd:</t>
  </si>
  <si>
    <t>Sum tilskudd:</t>
  </si>
  <si>
    <t>Andre inntekter:</t>
  </si>
  <si>
    <t>Sum andre inntekter:</t>
  </si>
  <si>
    <t>Finansinntekter</t>
  </si>
  <si>
    <t>3410 Tilskudd FSF</t>
  </si>
  <si>
    <t>Medlemskostnader:</t>
  </si>
  <si>
    <t>Sum medlemskostnader:</t>
  </si>
  <si>
    <t>Annen driftskostnad:</t>
  </si>
  <si>
    <t>Sum annen driftskostnad</t>
  </si>
  <si>
    <t>Sum kostnader:</t>
  </si>
  <si>
    <t>Sum egenkapital</t>
  </si>
  <si>
    <t>1) 17x350,- + 13x350,- + 1x100,- + 12x225,- + 2x75,.- + 2x100,-=13.650,-</t>
  </si>
  <si>
    <t>2) 18 deltakeren men 3 betalte jan. -24. 300,-x3=900,-.</t>
  </si>
  <si>
    <t>3) For 2022: Kr. 1.387,- og for 2023: 2.500,- (mottatt 29/12-23).</t>
  </si>
  <si>
    <t>4) Vår: Kr.2.260,- + Høst: Kr. 1.890,- = Kr. 4.150,-</t>
  </si>
  <si>
    <t>5) 9/1 (4.kv.22):1.100,73 + 10/5: 1.025,73 + 8/9: 2.130,57 = 4.257,03</t>
  </si>
  <si>
    <t>6) JBL Høyttaler. Belastet lotterikonto.</t>
  </si>
  <si>
    <t>7) Innkrevd 2022. - Betalt 10/1-23.</t>
  </si>
  <si>
    <t>8) 3 stk. loddbøker.</t>
  </si>
  <si>
    <t>9) Frimerker til leder og sekretær.</t>
  </si>
  <si>
    <t>11) Vår: 379,60, Høst: 389,60 + 3 loddbøker: 74,70.</t>
  </si>
  <si>
    <t>12) Møteutgifter: Kaffe, Twist og servietter: Kr. 169,70</t>
  </si>
  <si>
    <t>10) Blomster avtroppende-: 109,-, +Kopp forb.leder: 75,-, Blomster foredragsholder:129,-, Konfekt KV Jan Mayen:164,- , 3 Blåbykrus: Kr. 225,-.</t>
  </si>
  <si>
    <t>14) 3 egenandeler julebordet 2023. (Betalt jan.-24)</t>
  </si>
  <si>
    <t>13) Siste Kvartal -2023.</t>
  </si>
  <si>
    <t>15) Innkrevd forbundskontingent for 2023. Betales innen 15/1-24.</t>
  </si>
  <si>
    <t xml:space="preserve">   Bjørn E. Uthus                    Morten N. Jørgensen                    Per-Erik Eriksen                    Trond Einarsen</t>
  </si>
  <si>
    <r>
      <t xml:space="preserve">3200 Kontingent medlemmer </t>
    </r>
    <r>
      <rPr>
        <sz val="8"/>
        <rFont val="Calibri"/>
        <family val="2"/>
      </rPr>
      <t>(1)</t>
    </r>
  </si>
  <si>
    <r>
      <t xml:space="preserve">3220 Egenandel Julebord </t>
    </r>
    <r>
      <rPr>
        <sz val="8"/>
        <rFont val="Calibri"/>
        <family val="2"/>
      </rPr>
      <t>(2)</t>
    </r>
  </si>
  <si>
    <r>
      <t xml:space="preserve">3400 Momskompensasjon </t>
    </r>
    <r>
      <rPr>
        <sz val="8"/>
        <rFont val="Calibri"/>
        <family val="2"/>
      </rPr>
      <t>(3)</t>
    </r>
  </si>
  <si>
    <r>
      <t xml:space="preserve">3700 Salg vinlotteri </t>
    </r>
    <r>
      <rPr>
        <sz val="8"/>
        <rFont val="Calibri"/>
        <family val="2"/>
      </rPr>
      <t>(4)</t>
    </r>
  </si>
  <si>
    <r>
      <t xml:space="preserve">3960 Grasrotandelen, Norsk Tipping </t>
    </r>
    <r>
      <rPr>
        <sz val="8"/>
        <rFont val="Calibri"/>
        <family val="2"/>
      </rPr>
      <t>(5)</t>
    </r>
  </si>
  <si>
    <r>
      <t xml:space="preserve">6350 Kjøp utstyr </t>
    </r>
    <r>
      <rPr>
        <sz val="8"/>
        <rFont val="Calibri"/>
        <family val="2"/>
      </rPr>
      <t>(6)</t>
    </r>
  </si>
  <si>
    <r>
      <t xml:space="preserve">6750 Kontingent FSF </t>
    </r>
    <r>
      <rPr>
        <sz val="8"/>
        <rFont val="Calibri"/>
        <family val="2"/>
      </rPr>
      <t>(7)</t>
    </r>
  </si>
  <si>
    <r>
      <t xml:space="preserve">6800 Kontorrekvisita </t>
    </r>
    <r>
      <rPr>
        <sz val="8"/>
        <rFont val="Calibri"/>
        <family val="2"/>
      </rPr>
      <t>(8)</t>
    </r>
  </si>
  <si>
    <r>
      <t xml:space="preserve">6940 Porto </t>
    </r>
    <r>
      <rPr>
        <sz val="8"/>
        <rFont val="Calibri"/>
        <family val="2"/>
      </rPr>
      <t>(9)</t>
    </r>
  </si>
  <si>
    <r>
      <t xml:space="preserve">7400 Gaver og oppmerksomheter </t>
    </r>
    <r>
      <rPr>
        <sz val="8"/>
        <rFont val="Calibri"/>
        <family val="2"/>
      </rPr>
      <t>(10)</t>
    </r>
  </si>
  <si>
    <r>
      <t xml:space="preserve">7430 Gevinster Vinlotteri </t>
    </r>
    <r>
      <rPr>
        <sz val="8"/>
        <rFont val="Calibri"/>
        <family val="2"/>
      </rPr>
      <t>(11)</t>
    </r>
  </si>
  <si>
    <r>
      <t xml:space="preserve">7610 Årsmøtekostnader </t>
    </r>
    <r>
      <rPr>
        <sz val="8"/>
        <rFont val="Calibri"/>
        <family val="2"/>
      </rPr>
      <t>(12)</t>
    </r>
  </si>
  <si>
    <r>
      <t xml:space="preserve">Grasrotandel </t>
    </r>
    <r>
      <rPr>
        <sz val="8"/>
        <rFont val="Calibri"/>
        <family val="2"/>
      </rPr>
      <t>(13)</t>
    </r>
  </si>
  <si>
    <r>
      <t xml:space="preserve">Julebordet 2023 </t>
    </r>
    <r>
      <rPr>
        <sz val="8"/>
        <rFont val="Calibri"/>
        <family val="2"/>
      </rPr>
      <t>(14)</t>
    </r>
  </si>
  <si>
    <r>
      <t xml:space="preserve">Forbundskont.- </t>
    </r>
    <r>
      <rPr>
        <sz val="8"/>
        <rFont val="Calibri"/>
        <family val="2"/>
      </rPr>
      <t>(15)</t>
    </r>
  </si>
  <si>
    <t xml:space="preserve">                                    Leder                                       Nestleder                             Kasserer/sekretær                  Styremedlem</t>
  </si>
  <si>
    <t>NB: Regnskapet avsluttet pr. 31/12-2023.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</si>
</sst>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name val="Calibri"/>
    </font>
    <font>
      <b/>
      <sz val="20"/>
      <name val="Calibri"/>
      <family val="2"/>
    </font>
    <font>
      <b/>
      <sz val="16"/>
      <name val="Calibri"/>
      <family val="2"/>
    </font>
    <font>
      <b/>
      <sz val="18"/>
      <name val="Calibri"/>
      <family val="2"/>
    </font>
    <font>
      <b/>
      <u/>
      <sz val="12"/>
      <name val="Calibri"/>
      <family val="2"/>
    </font>
    <font>
      <b/>
      <sz val="12"/>
      <color rgb="FFFFFFFF"/>
      <name val="Calibri"/>
      <family val="2"/>
    </font>
    <font>
      <sz val="12"/>
      <name val="Calibri"/>
      <family val="2"/>
    </font>
    <font>
      <u/>
      <sz val="12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9.5"/>
      <name val="Calibri"/>
      <family val="2"/>
    </font>
    <font>
      <sz val="8"/>
      <name val="Calibri"/>
      <family val="2"/>
    </font>
    <font>
      <b/>
      <u/>
      <sz val="20"/>
      <name val="Calibri"/>
      <family val="2"/>
    </font>
    <font>
      <u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4F81BD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 applyNumberFormat="1" applyFont="1" applyProtection="1"/>
    <xf numFmtId="0" fontId="0" fillId="0" borderId="0" xfId="0" applyNumberFormat="1" applyFont="1" applyProtection="1"/>
    <xf numFmtId="4" fontId="0" fillId="0" borderId="0" xfId="0" applyNumberFormat="1" applyBorder="1" applyAlignment="1">
      <alignment horizontal="right"/>
    </xf>
    <xf numFmtId="0" fontId="0" fillId="0" borderId="4" xfId="0" applyNumberFormat="1" applyFont="1" applyBorder="1" applyProtection="1"/>
    <xf numFmtId="0" fontId="0" fillId="0" borderId="0" xfId="0" applyNumberFormat="1" applyFont="1" applyBorder="1" applyProtection="1"/>
    <xf numFmtId="0" fontId="1" fillId="0" borderId="0" xfId="0" applyFont="1" applyAlignment="1">
      <alignment horizontal="left"/>
    </xf>
    <xf numFmtId="0" fontId="0" fillId="0" borderId="0" xfId="0" applyNumberFormat="1" applyFont="1" applyBorder="1" applyProtection="1"/>
    <xf numFmtId="0" fontId="0" fillId="0" borderId="0" xfId="0" applyNumberFormat="1" applyFont="1" applyAlignment="1" applyProtection="1">
      <alignment horizontal="left"/>
    </xf>
    <xf numFmtId="0" fontId="0" fillId="0" borderId="0" xfId="0" applyNumberFormat="1" applyFont="1" applyAlignment="1" applyProtection="1">
      <alignment horizontal="right"/>
    </xf>
    <xf numFmtId="0" fontId="0" fillId="0" borderId="4" xfId="0" applyNumberFormat="1" applyFont="1" applyBorder="1" applyAlignment="1" applyProtection="1">
      <alignment horizontal="right"/>
    </xf>
    <xf numFmtId="0" fontId="1" fillId="0" borderId="10" xfId="0" applyFont="1" applyBorder="1" applyAlignment="1">
      <alignment horizontal="right"/>
    </xf>
    <xf numFmtId="0" fontId="4" fillId="0" borderId="0" xfId="0" applyNumberFormat="1" applyFont="1" applyBorder="1" applyAlignment="1" applyProtection="1">
      <alignment vertical="center"/>
    </xf>
    <xf numFmtId="0" fontId="5" fillId="0" borderId="0" xfId="0" applyFont="1" applyFill="1" applyBorder="1" applyAlignment="1">
      <alignment horizontal="center"/>
    </xf>
    <xf numFmtId="0" fontId="5" fillId="0" borderId="14" xfId="0" applyFont="1" applyFill="1" applyBorder="1"/>
    <xf numFmtId="0" fontId="5" fillId="0" borderId="0" xfId="0" applyNumberFormat="1" applyFont="1" applyFill="1" applyBorder="1" applyProtection="1"/>
    <xf numFmtId="0" fontId="5" fillId="0" borderId="0" xfId="0" applyFont="1" applyFill="1" applyBorder="1" applyAlignment="1">
      <alignment horizontal="right"/>
    </xf>
    <xf numFmtId="0" fontId="5" fillId="0" borderId="4" xfId="0" applyNumberFormat="1" applyFont="1" applyFill="1" applyBorder="1" applyProtection="1"/>
    <xf numFmtId="0" fontId="6" fillId="0" borderId="0" xfId="0" applyNumberFormat="1" applyFont="1" applyFill="1" applyProtection="1"/>
    <xf numFmtId="0" fontId="6" fillId="0" borderId="12" xfId="0" applyNumberFormat="1" applyFont="1" applyBorder="1" applyProtection="1"/>
    <xf numFmtId="4" fontId="6" fillId="0" borderId="12" xfId="0" applyNumberFormat="1" applyFont="1" applyBorder="1" applyAlignment="1">
      <alignment horizontal="right"/>
    </xf>
    <xf numFmtId="4" fontId="6" fillId="0" borderId="15" xfId="0" applyNumberFormat="1" applyFont="1" applyBorder="1" applyAlignment="1">
      <alignment horizontal="right"/>
    </xf>
    <xf numFmtId="4" fontId="6" fillId="0" borderId="12" xfId="0" applyNumberFormat="1" applyFont="1" applyFill="1" applyBorder="1" applyAlignment="1" applyProtection="1">
      <alignment horizontal="right"/>
    </xf>
    <xf numFmtId="4" fontId="6" fillId="0" borderId="11" xfId="0" applyNumberFormat="1" applyFont="1" applyFill="1" applyBorder="1" applyAlignment="1" applyProtection="1">
      <alignment horizontal="right"/>
    </xf>
    <xf numFmtId="0" fontId="6" fillId="0" borderId="0" xfId="0" applyNumberFormat="1" applyFont="1" applyProtection="1"/>
    <xf numFmtId="4" fontId="6" fillId="0" borderId="0" xfId="0" applyNumberFormat="1" applyFont="1" applyBorder="1" applyAlignment="1">
      <alignment horizontal="right"/>
    </xf>
    <xf numFmtId="4" fontId="6" fillId="0" borderId="14" xfId="0" applyNumberFormat="1" applyFont="1" applyBorder="1" applyAlignment="1">
      <alignment horizontal="right"/>
    </xf>
    <xf numFmtId="4" fontId="6" fillId="0" borderId="0" xfId="0" applyNumberFormat="1" applyFont="1" applyFill="1" applyBorder="1" applyAlignment="1" applyProtection="1">
      <alignment horizontal="right"/>
    </xf>
    <xf numFmtId="4" fontId="6" fillId="0" borderId="4" xfId="0" applyNumberFormat="1" applyFont="1" applyFill="1" applyBorder="1" applyAlignment="1" applyProtection="1">
      <alignment horizontal="right"/>
    </xf>
    <xf numFmtId="0" fontId="6" fillId="0" borderId="0" xfId="0" applyNumberFormat="1" applyFont="1" applyBorder="1" applyProtection="1"/>
    <xf numFmtId="4" fontId="6" fillId="0" borderId="0" xfId="0" applyNumberFormat="1" applyFont="1" applyAlignment="1">
      <alignment horizontal="right"/>
    </xf>
    <xf numFmtId="0" fontId="4" fillId="0" borderId="0" xfId="0" applyNumberFormat="1" applyFont="1" applyBorder="1" applyProtection="1"/>
    <xf numFmtId="4" fontId="7" fillId="0" borderId="0" xfId="0" applyNumberFormat="1" applyFont="1" applyBorder="1" applyAlignment="1">
      <alignment horizontal="right"/>
    </xf>
    <xf numFmtId="4" fontId="7" fillId="0" borderId="14" xfId="0" applyNumberFormat="1" applyFont="1" applyBorder="1" applyAlignment="1">
      <alignment horizontal="right"/>
    </xf>
    <xf numFmtId="4" fontId="7" fillId="0" borderId="0" xfId="0" applyNumberFormat="1" applyFont="1" applyFill="1" applyBorder="1" applyAlignment="1" applyProtection="1">
      <alignment horizontal="right"/>
    </xf>
    <xf numFmtId="4" fontId="7" fillId="0" borderId="0" xfId="0" applyNumberFormat="1" applyFont="1" applyAlignment="1">
      <alignment horizontal="right"/>
    </xf>
    <xf numFmtId="4" fontId="7" fillId="0" borderId="4" xfId="0" applyNumberFormat="1" applyFont="1" applyFill="1" applyBorder="1" applyAlignment="1" applyProtection="1">
      <alignment horizontal="right"/>
    </xf>
    <xf numFmtId="4" fontId="7" fillId="0" borderId="11" xfId="0" applyNumberFormat="1" applyFont="1" applyFill="1" applyBorder="1" applyAlignment="1" applyProtection="1">
      <alignment horizontal="right"/>
    </xf>
    <xf numFmtId="0" fontId="4" fillId="0" borderId="0" xfId="0" applyNumberFormat="1" applyFont="1" applyFill="1" applyBorder="1" applyProtection="1"/>
    <xf numFmtId="0" fontId="6" fillId="0" borderId="1" xfId="0" applyNumberFormat="1" applyFont="1" applyBorder="1" applyProtection="1"/>
    <xf numFmtId="4" fontId="6" fillId="0" borderId="1" xfId="0" applyNumberFormat="1" applyFont="1" applyBorder="1" applyAlignment="1">
      <alignment horizontal="right"/>
    </xf>
    <xf numFmtId="4" fontId="6" fillId="0" borderId="16" xfId="0" applyNumberFormat="1" applyFont="1" applyBorder="1" applyAlignment="1">
      <alignment horizontal="right"/>
    </xf>
    <xf numFmtId="0" fontId="4" fillId="0" borderId="6" xfId="0" applyNumberFormat="1" applyFont="1" applyBorder="1" applyProtection="1"/>
    <xf numFmtId="4" fontId="6" fillId="0" borderId="2" xfId="0" applyNumberFormat="1" applyFont="1" applyBorder="1" applyAlignment="1">
      <alignment horizontal="right"/>
    </xf>
    <xf numFmtId="4" fontId="6" fillId="0" borderId="7" xfId="0" applyNumberFormat="1" applyFont="1" applyBorder="1" applyAlignment="1">
      <alignment horizontal="right"/>
    </xf>
    <xf numFmtId="4" fontId="6" fillId="0" borderId="17" xfId="0" applyNumberFormat="1" applyFont="1" applyBorder="1" applyAlignment="1">
      <alignment horizontal="right"/>
    </xf>
    <xf numFmtId="4" fontId="7" fillId="0" borderId="20" xfId="0" applyNumberFormat="1" applyFont="1" applyFill="1" applyBorder="1" applyAlignment="1" applyProtection="1">
      <alignment horizontal="right"/>
    </xf>
    <xf numFmtId="0" fontId="5" fillId="2" borderId="0" xfId="0" applyFont="1" applyFill="1" applyBorder="1"/>
    <xf numFmtId="0" fontId="5" fillId="2" borderId="0" xfId="0" applyFont="1" applyFill="1" applyBorder="1" applyAlignment="1">
      <alignment horizontal="center"/>
    </xf>
    <xf numFmtId="0" fontId="5" fillId="2" borderId="0" xfId="0" applyNumberFormat="1" applyFont="1" applyFill="1" applyBorder="1" applyProtection="1"/>
    <xf numFmtId="0" fontId="5" fillId="2" borderId="0" xfId="0" applyNumberFormat="1" applyFont="1" applyFill="1" applyBorder="1" applyAlignment="1" applyProtection="1">
      <alignment horizontal="center"/>
    </xf>
    <xf numFmtId="0" fontId="5" fillId="2" borderId="0" xfId="0" applyFont="1" applyFill="1"/>
    <xf numFmtId="0" fontId="5" fillId="2" borderId="0" xfId="0" applyFont="1" applyFill="1" applyAlignment="1">
      <alignment horizontal="center"/>
    </xf>
    <xf numFmtId="0" fontId="5" fillId="2" borderId="4" xfId="0" applyFont="1" applyFill="1" applyBorder="1"/>
    <xf numFmtId="4" fontId="5" fillId="2" borderId="0" xfId="0" applyNumberFormat="1" applyFont="1" applyFill="1" applyBorder="1" applyAlignment="1" applyProtection="1">
      <alignment horizontal="center"/>
    </xf>
    <xf numFmtId="4" fontId="6" fillId="0" borderId="4" xfId="0" applyNumberFormat="1" applyFont="1" applyBorder="1" applyAlignment="1">
      <alignment horizontal="right"/>
    </xf>
    <xf numFmtId="4" fontId="6" fillId="0" borderId="3" xfId="0" applyNumberFormat="1" applyFont="1" applyBorder="1" applyAlignment="1">
      <alignment horizontal="right"/>
    </xf>
    <xf numFmtId="0" fontId="4" fillId="0" borderId="0" xfId="0" applyNumberFormat="1" applyFont="1" applyFill="1" applyBorder="1" applyAlignment="1" applyProtection="1">
      <alignment vertical="center"/>
    </xf>
    <xf numFmtId="4" fontId="7" fillId="0" borderId="0" xfId="0" applyNumberFormat="1" applyFont="1" applyAlignment="1" applyProtection="1">
      <alignment vertical="center"/>
    </xf>
    <xf numFmtId="4" fontId="7" fillId="0" borderId="10" xfId="0" applyNumberFormat="1" applyFont="1" applyBorder="1" applyAlignment="1" applyProtection="1">
      <alignment vertical="center"/>
    </xf>
    <xf numFmtId="4" fontId="7" fillId="0" borderId="0" xfId="0" applyNumberFormat="1" applyFont="1" applyAlignment="1" applyProtection="1">
      <alignment horizontal="right" vertical="center"/>
    </xf>
    <xf numFmtId="4" fontId="7" fillId="0" borderId="4" xfId="0" applyNumberFormat="1" applyFont="1" applyBorder="1" applyAlignment="1" applyProtection="1">
      <alignment vertical="center"/>
    </xf>
    <xf numFmtId="0" fontId="4" fillId="0" borderId="6" xfId="0" applyNumberFormat="1" applyFont="1" applyBorder="1" applyAlignment="1" applyProtection="1">
      <alignment vertical="center"/>
    </xf>
    <xf numFmtId="4" fontId="7" fillId="0" borderId="2" xfId="0" applyNumberFormat="1" applyFont="1" applyBorder="1" applyAlignment="1">
      <alignment horizontal="right" vertical="center"/>
    </xf>
    <xf numFmtId="4" fontId="7" fillId="0" borderId="5" xfId="0" applyNumberFormat="1" applyFont="1" applyBorder="1" applyAlignment="1">
      <alignment horizontal="right" vertical="center"/>
    </xf>
    <xf numFmtId="0" fontId="4" fillId="0" borderId="2" xfId="0" applyNumberFormat="1" applyFont="1" applyFill="1" applyBorder="1" applyAlignment="1" applyProtection="1">
      <alignment vertical="center"/>
    </xf>
    <xf numFmtId="4" fontId="7" fillId="0" borderId="2" xfId="0" applyNumberFormat="1" applyFont="1" applyBorder="1" applyAlignment="1" applyProtection="1">
      <alignment vertical="center"/>
    </xf>
    <xf numFmtId="4" fontId="7" fillId="0" borderId="2" xfId="0" applyNumberFormat="1" applyFont="1" applyBorder="1" applyAlignment="1" applyProtection="1">
      <alignment horizontal="right" vertical="center"/>
    </xf>
    <xf numFmtId="4" fontId="7" fillId="0" borderId="5" xfId="0" applyNumberFormat="1" applyFont="1" applyBorder="1" applyAlignment="1" applyProtection="1">
      <alignment vertical="center"/>
    </xf>
    <xf numFmtId="0" fontId="6" fillId="0" borderId="0" xfId="0" applyNumberFormat="1" applyFont="1" applyAlignment="1" applyProtection="1">
      <alignment horizontal="right"/>
    </xf>
    <xf numFmtId="0" fontId="6" fillId="0" borderId="0" xfId="0" applyNumberFormat="1" applyFont="1" applyBorder="1" applyAlignment="1" applyProtection="1">
      <alignment horizontal="right"/>
    </xf>
    <xf numFmtId="4" fontId="6" fillId="0" borderId="2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 applyProtection="1">
      <alignment horizontal="right"/>
    </xf>
    <xf numFmtId="0" fontId="4" fillId="0" borderId="0" xfId="0" applyNumberFormat="1" applyFont="1" applyAlignment="1" applyProtection="1">
      <alignment vertical="center"/>
    </xf>
    <xf numFmtId="0" fontId="6" fillId="0" borderId="4" xfId="0" applyNumberFormat="1" applyFont="1" applyBorder="1" applyAlignment="1" applyProtection="1">
      <alignment horizontal="right"/>
    </xf>
    <xf numFmtId="0" fontId="6" fillId="0" borderId="0" xfId="0" applyNumberFormat="1" applyFont="1" applyAlignment="1" applyProtection="1">
      <alignment vertical="center"/>
    </xf>
    <xf numFmtId="2" fontId="6" fillId="0" borderId="3" xfId="0" applyNumberFormat="1" applyFont="1" applyBorder="1" applyProtection="1"/>
    <xf numFmtId="0" fontId="8" fillId="0" borderId="0" xfId="0" applyFont="1" applyBorder="1" applyAlignment="1">
      <alignment horizontal="left"/>
    </xf>
    <xf numFmtId="4" fontId="6" fillId="0" borderId="2" xfId="0" applyNumberFormat="1" applyFont="1" applyBorder="1" applyAlignment="1">
      <alignment horizontal="right" vertical="center"/>
    </xf>
    <xf numFmtId="4" fontId="6" fillId="0" borderId="5" xfId="0" applyNumberFormat="1" applyFont="1" applyBorder="1" applyAlignment="1">
      <alignment horizontal="right" vertical="center"/>
    </xf>
    <xf numFmtId="0" fontId="4" fillId="0" borderId="2" xfId="0" applyNumberFormat="1" applyFont="1" applyBorder="1" applyAlignment="1" applyProtection="1">
      <alignment vertical="center"/>
    </xf>
    <xf numFmtId="2" fontId="6" fillId="0" borderId="5" xfId="0" applyNumberFormat="1" applyFont="1" applyBorder="1" applyAlignment="1" applyProtection="1">
      <alignment horizontal="right" vertical="center"/>
    </xf>
    <xf numFmtId="0" fontId="6" fillId="0" borderId="0" xfId="0" applyNumberFormat="1" applyFont="1" applyAlignment="1" applyProtection="1">
      <alignment horizontal="left"/>
    </xf>
    <xf numFmtId="2" fontId="6" fillId="0" borderId="4" xfId="0" applyNumberFormat="1" applyFont="1" applyBorder="1" applyAlignment="1" applyProtection="1">
      <alignment horizontal="right"/>
    </xf>
    <xf numFmtId="3" fontId="6" fillId="0" borderId="1" xfId="0" applyNumberFormat="1" applyFont="1" applyBorder="1" applyAlignment="1">
      <alignment horizontal="left" vertical="top"/>
    </xf>
    <xf numFmtId="0" fontId="4" fillId="0" borderId="1" xfId="0" applyNumberFormat="1" applyFont="1" applyBorder="1" applyAlignment="1" applyProtection="1">
      <alignment vertical="center"/>
    </xf>
    <xf numFmtId="4" fontId="6" fillId="0" borderId="1" xfId="0" applyNumberFormat="1" applyFont="1" applyBorder="1" applyAlignment="1">
      <alignment horizontal="right" vertical="center"/>
    </xf>
    <xf numFmtId="4" fontId="6" fillId="0" borderId="4" xfId="0" applyNumberFormat="1" applyFont="1" applyBorder="1" applyAlignment="1">
      <alignment horizontal="right" vertical="center"/>
    </xf>
    <xf numFmtId="2" fontId="6" fillId="0" borderId="5" xfId="0" applyNumberFormat="1" applyFont="1" applyBorder="1" applyAlignment="1" applyProtection="1">
      <alignment horizontal="right"/>
    </xf>
    <xf numFmtId="4" fontId="6" fillId="0" borderId="2" xfId="0" applyNumberFormat="1" applyFont="1" applyBorder="1" applyProtection="1"/>
    <xf numFmtId="0" fontId="6" fillId="0" borderId="2" xfId="0" applyNumberFormat="1" applyFont="1" applyBorder="1" applyProtection="1"/>
    <xf numFmtId="4" fontId="6" fillId="0" borderId="5" xfId="0" applyNumberFormat="1" applyFont="1" applyBorder="1" applyProtection="1"/>
    <xf numFmtId="0" fontId="0" fillId="0" borderId="0" xfId="0" applyNumberFormat="1" applyFont="1" applyProtection="1"/>
    <xf numFmtId="0" fontId="5" fillId="2" borderId="8" xfId="0" applyFont="1" applyFill="1" applyBorder="1" applyAlignment="1">
      <alignment horizontal="center"/>
    </xf>
    <xf numFmtId="0" fontId="0" fillId="0" borderId="0" xfId="0" applyNumberFormat="1" applyFont="1" applyAlignment="1" applyProtection="1">
      <alignment horizontal="left"/>
    </xf>
    <xf numFmtId="0" fontId="9" fillId="0" borderId="0" xfId="0" applyNumberFormat="1" applyFont="1" applyAlignment="1" applyProtection="1">
      <alignment horizontal="right"/>
    </xf>
    <xf numFmtId="0" fontId="10" fillId="0" borderId="0" xfId="0" applyNumberFormat="1" applyFont="1" applyAlignment="1" applyProtection="1">
      <alignment horizontal="left"/>
    </xf>
    <xf numFmtId="0" fontId="5" fillId="2" borderId="14" xfId="0" applyFont="1" applyFill="1" applyBorder="1" applyAlignment="1">
      <alignment horizontal="center"/>
    </xf>
    <xf numFmtId="0" fontId="6" fillId="0" borderId="0" xfId="0" applyNumberFormat="1" applyFont="1" applyAlignment="1" applyProtection="1"/>
    <xf numFmtId="0" fontId="0" fillId="0" borderId="0" xfId="0" applyNumberFormat="1" applyFont="1" applyProtection="1"/>
    <xf numFmtId="0" fontId="6" fillId="0" borderId="0" xfId="0" applyNumberFormat="1" applyFont="1" applyBorder="1" applyAlignment="1" applyProtection="1"/>
    <xf numFmtId="0" fontId="0" fillId="0" borderId="0" xfId="0" applyNumberFormat="1" applyFont="1" applyBorder="1" applyAlignment="1" applyProtection="1">
      <alignment horizontal="left"/>
    </xf>
    <xf numFmtId="4" fontId="7" fillId="0" borderId="0" xfId="0" applyNumberFormat="1" applyFont="1" applyBorder="1" applyAlignment="1">
      <alignment horizontal="right" vertical="center"/>
    </xf>
    <xf numFmtId="4" fontId="6" fillId="0" borderId="0" xfId="0" applyNumberFormat="1" applyFont="1" applyBorder="1" applyAlignment="1">
      <alignment horizontal="center" vertical="center"/>
    </xf>
    <xf numFmtId="0" fontId="12" fillId="0" borderId="0" xfId="0" applyFont="1"/>
    <xf numFmtId="0" fontId="12" fillId="0" borderId="0" xfId="0" applyFont="1" applyBorder="1" applyAlignment="1"/>
    <xf numFmtId="0" fontId="12" fillId="0" borderId="0" xfId="0" applyFont="1" applyAlignment="1">
      <alignment horizontal="left"/>
    </xf>
    <xf numFmtId="0" fontId="8" fillId="0" borderId="0" xfId="0" applyNumberFormat="1" applyFont="1" applyProtection="1"/>
    <xf numFmtId="0" fontId="8" fillId="0" borderId="1" xfId="0" applyNumberFormat="1" applyFont="1" applyBorder="1" applyProtection="1"/>
    <xf numFmtId="0" fontId="3" fillId="0" borderId="0" xfId="0" applyNumberFormat="1" applyFont="1" applyBorder="1" applyAlignment="1" applyProtection="1">
      <alignment horizontal="center"/>
    </xf>
    <xf numFmtId="0" fontId="2" fillId="0" borderId="1" xfId="0" applyNumberFormat="1" applyFont="1" applyBorder="1" applyAlignment="1" applyProtection="1">
      <alignment horizontal="center"/>
    </xf>
    <xf numFmtId="0" fontId="2" fillId="0" borderId="3" xfId="0" applyNumberFormat="1" applyFont="1" applyBorder="1" applyAlignment="1" applyProtection="1">
      <alignment horizontal="center"/>
    </xf>
    <xf numFmtId="0" fontId="3" fillId="0" borderId="1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2" fillId="0" borderId="0" xfId="0" applyFont="1"/>
    <xf numFmtId="0" fontId="13" fillId="0" borderId="0" xfId="0" applyNumberFormat="1" applyFont="1" applyProtection="1"/>
    <xf numFmtId="0" fontId="3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2" fillId="0" borderId="19" xfId="0" applyFont="1" applyBorder="1" applyAlignment="1"/>
    <xf numFmtId="0" fontId="12" fillId="0" borderId="0" xfId="0" applyFont="1" applyBorder="1" applyAlignment="1"/>
    <xf numFmtId="0" fontId="12" fillId="0" borderId="4" xfId="0" applyFont="1" applyBorder="1" applyAlignment="1"/>
    <xf numFmtId="0" fontId="0" fillId="0" borderId="0" xfId="0" applyNumberFormat="1" applyFont="1" applyBorder="1" applyAlignment="1" applyProtection="1"/>
    <xf numFmtId="0" fontId="0" fillId="0" borderId="14" xfId="0" applyNumberFormat="1" applyFont="1" applyBorder="1" applyAlignment="1" applyProtection="1"/>
    <xf numFmtId="0" fontId="12" fillId="0" borderId="0" xfId="0" applyFont="1" applyBorder="1"/>
    <xf numFmtId="0" fontId="13" fillId="0" borderId="0" xfId="0" applyNumberFormat="1" applyFont="1" applyBorder="1" applyProtection="1"/>
    <xf numFmtId="0" fontId="1" fillId="0" borderId="0" xfId="0" applyFont="1"/>
    <xf numFmtId="0" fontId="0" fillId="0" borderId="0" xfId="0" applyNumberFormat="1" applyFont="1" applyProtection="1"/>
    <xf numFmtId="0" fontId="5" fillId="2" borderId="8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12" fillId="0" borderId="8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5" fillId="2" borderId="0" xfId="0" applyFont="1" applyFill="1" applyBorder="1" applyAlignment="1">
      <alignment horizontal="center"/>
    </xf>
    <xf numFmtId="0" fontId="6" fillId="0" borderId="0" xfId="0" applyNumberFormat="1" applyFont="1" applyAlignment="1" applyProtection="1">
      <alignment horizontal="left"/>
    </xf>
    <xf numFmtId="0" fontId="6" fillId="0" borderId="0" xfId="0" applyNumberFormat="1" applyFont="1" applyAlignment="1" applyProtection="1">
      <alignment horizontal="center"/>
    </xf>
    <xf numFmtId="0" fontId="10" fillId="0" borderId="0" xfId="0" applyNumberFormat="1" applyFont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1173480</xdr:colOff>
      <xdr:row>0</xdr:row>
      <xdr:rowOff>30480</xdr:rowOff>
    </xdr:from>
    <xdr:to>
      <xdr:col>0</xdr:col>
      <xdr:colOff>1528943</xdr:colOff>
      <xdr:row>1</xdr:row>
      <xdr:rowOff>266100</xdr:rowOff>
    </xdr:to>
    <xdr:pic>
      <xdr:nvPicPr>
        <xdr:cNvPr id="2" name="Bilde 1" descr="Bilde1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3480" y="30480"/>
          <a:ext cx="355463" cy="532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205740</xdr:colOff>
      <xdr:row>0</xdr:row>
      <xdr:rowOff>22860</xdr:rowOff>
    </xdr:from>
    <xdr:to>
      <xdr:col>5</xdr:col>
      <xdr:colOff>561203</xdr:colOff>
      <xdr:row>1</xdr:row>
      <xdr:rowOff>258480</xdr:rowOff>
    </xdr:to>
    <xdr:pic>
      <xdr:nvPicPr>
        <xdr:cNvPr id="3" name="Bilde 2" descr="Bilde1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79720" y="22860"/>
          <a:ext cx="355463" cy="532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8"/>
  <sheetViews>
    <sheetView tabSelected="1" workbookViewId="0">
      <selection activeCell="A71" sqref="A71:C71"/>
    </sheetView>
  </sheetViews>
  <sheetFormatPr baseColWidth="10" defaultColWidth="8.88671875" defaultRowHeight="14.4"/>
  <cols>
    <col min="1" max="1" width="36.5546875" customWidth="1"/>
    <col min="2" max="4" width="10.77734375" customWidth="1"/>
    <col min="5" max="5" width="20.109375" style="1" customWidth="1"/>
    <col min="6" max="6" width="15.109375" style="8" customWidth="1"/>
    <col min="7" max="7" width="10.77734375" style="1" customWidth="1"/>
    <col min="9" max="9" width="14.44140625" customWidth="1"/>
  </cols>
  <sheetData>
    <row r="1" spans="1:7" s="1" customFormat="1" ht="23.4" customHeight="1">
      <c r="A1" s="108" t="s">
        <v>36</v>
      </c>
      <c r="B1" s="108"/>
      <c r="C1" s="108"/>
      <c r="D1" s="108"/>
      <c r="E1" s="108"/>
      <c r="F1" s="108"/>
      <c r="G1" s="108"/>
    </row>
    <row r="2" spans="1:7" s="1" customFormat="1" ht="15" customHeight="1" thickBot="1">
      <c r="A2" s="109" t="s">
        <v>37</v>
      </c>
      <c r="B2" s="109"/>
      <c r="C2" s="109"/>
      <c r="D2" s="109"/>
      <c r="E2" s="109"/>
      <c r="F2" s="109"/>
      <c r="G2" s="110"/>
    </row>
    <row r="3" spans="1:7" ht="23.4">
      <c r="A3" s="112" t="s">
        <v>40</v>
      </c>
      <c r="B3" s="112"/>
      <c r="C3" s="112"/>
      <c r="D3" s="116"/>
      <c r="E3" s="111" t="s">
        <v>28</v>
      </c>
      <c r="F3" s="112"/>
      <c r="G3" s="113"/>
    </row>
    <row r="4" spans="1:7" ht="21">
      <c r="A4" s="117" t="s">
        <v>0</v>
      </c>
      <c r="B4" s="117"/>
      <c r="C4" s="117"/>
      <c r="D4" s="118"/>
      <c r="E4" s="119" t="s">
        <v>0</v>
      </c>
      <c r="F4" s="117"/>
      <c r="G4" s="120"/>
    </row>
    <row r="5" spans="1:7" ht="25.8">
      <c r="A5" s="104" t="s">
        <v>1</v>
      </c>
      <c r="B5" s="124"/>
      <c r="C5" s="124"/>
      <c r="D5" s="125"/>
      <c r="E5" s="121" t="s">
        <v>1</v>
      </c>
      <c r="F5" s="122"/>
      <c r="G5" s="123"/>
    </row>
    <row r="6" spans="1:7" s="23" customFormat="1" ht="15.6">
      <c r="A6" s="46" t="s">
        <v>2</v>
      </c>
      <c r="B6" s="47" t="s">
        <v>3</v>
      </c>
      <c r="C6" s="47" t="s">
        <v>4</v>
      </c>
      <c r="D6" s="96" t="s">
        <v>29</v>
      </c>
      <c r="E6" s="49" t="s">
        <v>28</v>
      </c>
      <c r="F6" s="92" t="s">
        <v>5</v>
      </c>
      <c r="G6" s="49" t="s">
        <v>29</v>
      </c>
    </row>
    <row r="7" spans="1:7" s="17" customFormat="1" ht="19.2" customHeight="1">
      <c r="A7" s="11" t="s">
        <v>41</v>
      </c>
      <c r="B7" s="12"/>
      <c r="C7" s="12"/>
      <c r="D7" s="13"/>
      <c r="E7" s="14"/>
      <c r="F7" s="15"/>
      <c r="G7" s="16"/>
    </row>
    <row r="8" spans="1:7" s="23" customFormat="1" ht="19.2" customHeight="1">
      <c r="A8" s="18" t="s">
        <v>6</v>
      </c>
      <c r="B8" s="19">
        <v>3250</v>
      </c>
      <c r="C8" s="19">
        <v>1450</v>
      </c>
      <c r="D8" s="20">
        <f>SUM(B8-C8)</f>
        <v>1800</v>
      </c>
      <c r="E8" s="21">
        <v>3400</v>
      </c>
      <c r="F8" s="19">
        <v>1500</v>
      </c>
      <c r="G8" s="22">
        <f>SUM(E8-B8)</f>
        <v>150</v>
      </c>
    </row>
    <row r="9" spans="1:7" s="23" customFormat="1" ht="19.2" customHeight="1">
      <c r="A9" s="11" t="s">
        <v>42</v>
      </c>
      <c r="B9" s="24"/>
      <c r="C9" s="24"/>
      <c r="D9" s="25"/>
      <c r="E9" s="26"/>
      <c r="F9" s="24"/>
      <c r="G9" s="27"/>
    </row>
    <row r="10" spans="1:7" s="23" customFormat="1" ht="15.6">
      <c r="A10" s="28" t="s">
        <v>72</v>
      </c>
      <c r="B10" s="24">
        <v>13650</v>
      </c>
      <c r="C10" s="24">
        <v>13050</v>
      </c>
      <c r="D10" s="25">
        <f t="shared" ref="D10:D26" si="0">SUM(B10-C10)</f>
        <v>600</v>
      </c>
      <c r="E10" s="26">
        <v>14175</v>
      </c>
      <c r="F10" s="29">
        <v>13625</v>
      </c>
      <c r="G10" s="27">
        <f>SUM(E10-B10)</f>
        <v>525</v>
      </c>
    </row>
    <row r="11" spans="1:7" s="23" customFormat="1" ht="15.6">
      <c r="A11" s="28" t="s">
        <v>73</v>
      </c>
      <c r="B11" s="24">
        <v>4500</v>
      </c>
      <c r="C11" s="24">
        <v>4800</v>
      </c>
      <c r="D11" s="25">
        <f t="shared" si="0"/>
        <v>-300</v>
      </c>
      <c r="E11" s="26">
        <v>6600</v>
      </c>
      <c r="F11" s="29">
        <v>5400</v>
      </c>
      <c r="G11" s="27">
        <f>SUM(E11-B11)</f>
        <v>2100</v>
      </c>
    </row>
    <row r="12" spans="1:7" s="23" customFormat="1" ht="15.6">
      <c r="A12" s="28" t="s">
        <v>7</v>
      </c>
      <c r="B12" s="24">
        <v>1800</v>
      </c>
      <c r="C12" s="24">
        <v>1600</v>
      </c>
      <c r="D12" s="25">
        <f t="shared" si="0"/>
        <v>200</v>
      </c>
      <c r="E12" s="26">
        <v>2000</v>
      </c>
      <c r="F12" s="29">
        <v>1400</v>
      </c>
      <c r="G12" s="27">
        <f>SUM(E12-B12)</f>
        <v>200</v>
      </c>
    </row>
    <row r="13" spans="1:7" s="23" customFormat="1" ht="15.6">
      <c r="A13" s="18" t="s">
        <v>8</v>
      </c>
      <c r="B13" s="19">
        <v>1800</v>
      </c>
      <c r="C13" s="19">
        <v>1400</v>
      </c>
      <c r="D13" s="20">
        <f t="shared" si="0"/>
        <v>400</v>
      </c>
      <c r="E13" s="21">
        <v>2200</v>
      </c>
      <c r="F13" s="19">
        <v>1500</v>
      </c>
      <c r="G13" s="22">
        <f>SUM(E13-B13)</f>
        <v>400</v>
      </c>
    </row>
    <row r="14" spans="1:7" s="23" customFormat="1" ht="15.6">
      <c r="A14" s="30" t="s">
        <v>43</v>
      </c>
      <c r="B14" s="31">
        <f>SUM(B10:B13)</f>
        <v>21750</v>
      </c>
      <c r="C14" s="31">
        <f>SUM(C10:C13)</f>
        <v>20850</v>
      </c>
      <c r="D14" s="32">
        <f>SUM(D10:D13)</f>
        <v>900</v>
      </c>
      <c r="E14" s="33">
        <f>SUM(E10:E13)</f>
        <v>24975</v>
      </c>
      <c r="F14" s="34">
        <f>SUM(F10:F13)</f>
        <v>21925</v>
      </c>
      <c r="G14" s="35">
        <f>SUM(E14-B14)</f>
        <v>3225</v>
      </c>
    </row>
    <row r="15" spans="1:7" s="23" customFormat="1" ht="19.2" customHeight="1">
      <c r="A15" s="30" t="s">
        <v>44</v>
      </c>
      <c r="B15" s="24"/>
      <c r="C15" s="24"/>
      <c r="D15" s="25"/>
      <c r="E15" s="26"/>
      <c r="F15" s="29"/>
      <c r="G15" s="27"/>
    </row>
    <row r="16" spans="1:7" s="23" customFormat="1" ht="15.6">
      <c r="A16" s="28" t="s">
        <v>74</v>
      </c>
      <c r="B16" s="24">
        <v>3887</v>
      </c>
      <c r="C16" s="24">
        <v>2746</v>
      </c>
      <c r="D16" s="25">
        <f t="shared" si="0"/>
        <v>1141</v>
      </c>
      <c r="E16" s="24">
        <v>2900</v>
      </c>
      <c r="F16" s="29">
        <v>2800</v>
      </c>
      <c r="G16" s="27">
        <f>SUM(E16-B16)</f>
        <v>-987</v>
      </c>
    </row>
    <row r="17" spans="1:7" s="23" customFormat="1" ht="15.6">
      <c r="A17" s="18" t="s">
        <v>49</v>
      </c>
      <c r="B17" s="19">
        <v>0</v>
      </c>
      <c r="C17" s="19">
        <v>5000</v>
      </c>
      <c r="D17" s="20">
        <f t="shared" si="0"/>
        <v>-5000</v>
      </c>
      <c r="E17" s="19">
        <v>0</v>
      </c>
      <c r="F17" s="19">
        <v>0</v>
      </c>
      <c r="G17" s="36">
        <v>0</v>
      </c>
    </row>
    <row r="18" spans="1:7" s="23" customFormat="1" ht="15.6">
      <c r="A18" s="37" t="s">
        <v>45</v>
      </c>
      <c r="B18" s="31">
        <f>SUM(B16:B17)</f>
        <v>3887</v>
      </c>
      <c r="C18" s="31">
        <f>SUM(C16:C17)</f>
        <v>7746</v>
      </c>
      <c r="D18" s="32">
        <f>SUM(D16:D17)</f>
        <v>-3859</v>
      </c>
      <c r="E18" s="31">
        <f>SUM(E16:E17)</f>
        <v>2900</v>
      </c>
      <c r="F18" s="34">
        <f>SUM(F16:F17)</f>
        <v>2800</v>
      </c>
      <c r="G18" s="35">
        <f>SUM(E18-B18)</f>
        <v>-987</v>
      </c>
    </row>
    <row r="19" spans="1:7" s="23" customFormat="1" ht="19.2" customHeight="1">
      <c r="A19" s="37" t="s">
        <v>46</v>
      </c>
      <c r="B19" s="24"/>
      <c r="C19" s="24"/>
      <c r="D19" s="25"/>
      <c r="E19" s="24"/>
      <c r="F19" s="29"/>
      <c r="G19" s="35"/>
    </row>
    <row r="20" spans="1:7" s="23" customFormat="1" ht="15.6">
      <c r="A20" s="28" t="s">
        <v>75</v>
      </c>
      <c r="B20" s="24">
        <v>4150</v>
      </c>
      <c r="C20" s="24">
        <v>2300</v>
      </c>
      <c r="D20" s="25">
        <f t="shared" si="0"/>
        <v>1850</v>
      </c>
      <c r="E20" s="24">
        <v>4500</v>
      </c>
      <c r="F20" s="29">
        <v>2400</v>
      </c>
      <c r="G20" s="27">
        <f>SUM(E20-B20)</f>
        <v>350</v>
      </c>
    </row>
    <row r="21" spans="1:7" s="23" customFormat="1" ht="15.6">
      <c r="A21" s="28" t="s">
        <v>9</v>
      </c>
      <c r="B21" s="24"/>
      <c r="C21" s="24">
        <v>20</v>
      </c>
      <c r="D21" s="25">
        <f t="shared" si="0"/>
        <v>-20</v>
      </c>
      <c r="E21" s="24">
        <v>0</v>
      </c>
      <c r="F21" s="24">
        <v>0</v>
      </c>
      <c r="G21" s="27">
        <f>SUM(E21-B21)</f>
        <v>0</v>
      </c>
    </row>
    <row r="22" spans="1:7" s="23" customFormat="1" ht="15.6">
      <c r="A22" s="18" t="s">
        <v>76</v>
      </c>
      <c r="B22" s="19">
        <v>4257.03</v>
      </c>
      <c r="C22" s="19">
        <v>4766.87</v>
      </c>
      <c r="D22" s="20">
        <f t="shared" si="0"/>
        <v>-509.84000000000015</v>
      </c>
      <c r="E22" s="19">
        <v>5400</v>
      </c>
      <c r="F22" s="19">
        <v>4800</v>
      </c>
      <c r="G22" s="36">
        <f>SUM(E22-F22)</f>
        <v>600</v>
      </c>
    </row>
    <row r="23" spans="1:7" s="23" customFormat="1" ht="15.6">
      <c r="A23" s="37" t="s">
        <v>47</v>
      </c>
      <c r="B23" s="31">
        <f>SUM(B20:B22)</f>
        <v>8407.0299999999988</v>
      </c>
      <c r="C23" s="31">
        <f>SUM(C20:C22)</f>
        <v>7086.87</v>
      </c>
      <c r="D23" s="32">
        <f>SUM(D20:D22)</f>
        <v>1320.1599999999999</v>
      </c>
      <c r="E23" s="31">
        <f>SUM(E20:E22)</f>
        <v>9900</v>
      </c>
      <c r="F23" s="31">
        <f>SUM(F20:F22)</f>
        <v>7200</v>
      </c>
      <c r="G23" s="35">
        <f>SUM(E23-F23)</f>
        <v>2700</v>
      </c>
    </row>
    <row r="24" spans="1:7" s="23" customFormat="1" ht="19.2" customHeight="1">
      <c r="A24" s="37" t="s">
        <v>48</v>
      </c>
      <c r="B24" s="24"/>
      <c r="C24" s="24"/>
      <c r="D24" s="25"/>
      <c r="E24" s="24"/>
      <c r="F24" s="24"/>
      <c r="G24" s="35"/>
    </row>
    <row r="25" spans="1:7" s="23" customFormat="1" ht="16.2" thickBot="1">
      <c r="A25" s="38" t="s">
        <v>10</v>
      </c>
      <c r="B25" s="39">
        <v>1119.9100000000001</v>
      </c>
      <c r="C25" s="39">
        <v>543.07000000000005</v>
      </c>
      <c r="D25" s="40">
        <f t="shared" si="0"/>
        <v>576.84</v>
      </c>
      <c r="E25" s="39">
        <v>1500</v>
      </c>
      <c r="F25" s="19">
        <v>600</v>
      </c>
      <c r="G25" s="36">
        <f>SUM(E25-F25)</f>
        <v>900</v>
      </c>
    </row>
    <row r="26" spans="1:7" s="23" customFormat="1" ht="19.8" customHeight="1" thickBot="1">
      <c r="A26" s="41" t="s">
        <v>11</v>
      </c>
      <c r="B26" s="42">
        <f>SUM(B8+B14+B18+B23+B25)</f>
        <v>38413.94</v>
      </c>
      <c r="C26" s="42">
        <f>SUM(C8+C14+C18+C23+C25)</f>
        <v>37675.94</v>
      </c>
      <c r="D26" s="43">
        <f t="shared" si="0"/>
        <v>738</v>
      </c>
      <c r="E26" s="42">
        <f>SUM(E8+E14+E18+E23+E25)</f>
        <v>42675</v>
      </c>
      <c r="F26" s="44">
        <f>SUM(F8+F14+F18+F23+F25)</f>
        <v>34025</v>
      </c>
      <c r="G26" s="45">
        <f>SUM(E26-B26)</f>
        <v>4261.0599999999977</v>
      </c>
    </row>
    <row r="28" spans="1:7" ht="25.8">
      <c r="A28" s="114" t="s">
        <v>12</v>
      </c>
      <c r="B28" s="115"/>
      <c r="C28" s="115"/>
      <c r="D28" s="115"/>
      <c r="E28" s="115"/>
      <c r="F28" s="115"/>
      <c r="G28" s="115"/>
    </row>
    <row r="29" spans="1:7" s="23" customFormat="1" ht="15.6">
      <c r="A29" s="50" t="s">
        <v>2</v>
      </c>
      <c r="B29" s="51" t="s">
        <v>3</v>
      </c>
      <c r="C29" s="51" t="s">
        <v>4</v>
      </c>
      <c r="D29" s="52" t="s">
        <v>29</v>
      </c>
      <c r="E29" s="48" t="s">
        <v>28</v>
      </c>
      <c r="F29" s="50" t="s">
        <v>5</v>
      </c>
      <c r="G29" s="53" t="s">
        <v>29</v>
      </c>
    </row>
    <row r="30" spans="1:7" s="23" customFormat="1" ht="19.2" customHeight="1">
      <c r="A30" s="11" t="s">
        <v>50</v>
      </c>
      <c r="B30" s="29"/>
      <c r="C30" s="29"/>
      <c r="D30" s="54"/>
      <c r="E30" s="24"/>
      <c r="F30" s="29"/>
      <c r="G30" s="54"/>
    </row>
    <row r="31" spans="1:7" s="23" customFormat="1" ht="15.6">
      <c r="A31" s="23" t="s">
        <v>13</v>
      </c>
      <c r="B31" s="29">
        <v>13715.8</v>
      </c>
      <c r="C31" s="29">
        <v>11415.4</v>
      </c>
      <c r="D31" s="54">
        <f>SUM(B31-C31)</f>
        <v>2300.3999999999996</v>
      </c>
      <c r="E31" s="24">
        <v>15000</v>
      </c>
      <c r="F31" s="29">
        <v>13000</v>
      </c>
      <c r="G31" s="54">
        <f>SUM(E31-F31)</f>
        <v>2000</v>
      </c>
    </row>
    <row r="32" spans="1:7" s="23" customFormat="1" ht="15.6">
      <c r="A32" s="23" t="s">
        <v>14</v>
      </c>
      <c r="B32" s="29">
        <v>7886.1</v>
      </c>
      <c r="C32" s="29">
        <v>5157.3</v>
      </c>
      <c r="D32" s="54">
        <f t="shared" ref="D32:D45" si="1">SUM(B32-C32)</f>
        <v>2728.8</v>
      </c>
      <c r="E32" s="24">
        <v>8000</v>
      </c>
      <c r="F32" s="29">
        <v>6000</v>
      </c>
      <c r="G32" s="54">
        <f t="shared" ref="G32:G45" si="2">SUM(E32-F32)</f>
        <v>2000</v>
      </c>
    </row>
    <row r="33" spans="1:7" s="23" customFormat="1" ht="15.6">
      <c r="A33" s="23" t="s">
        <v>15</v>
      </c>
      <c r="B33" s="29">
        <v>3311.25</v>
      </c>
      <c r="C33" s="29">
        <v>4143.5</v>
      </c>
      <c r="D33" s="54">
        <f t="shared" si="1"/>
        <v>-832.25</v>
      </c>
      <c r="E33" s="24">
        <v>3600</v>
      </c>
      <c r="F33" s="29">
        <v>4500</v>
      </c>
      <c r="G33" s="54">
        <f t="shared" si="2"/>
        <v>-900</v>
      </c>
    </row>
    <row r="34" spans="1:7" s="23" customFormat="1" ht="16.2" thickBot="1">
      <c r="A34" s="38" t="s">
        <v>16</v>
      </c>
      <c r="B34" s="39">
        <v>0</v>
      </c>
      <c r="C34" s="39">
        <v>375</v>
      </c>
      <c r="D34" s="55">
        <f>SUM(B34-C34)</f>
        <v>-375</v>
      </c>
      <c r="E34" s="39">
        <v>0</v>
      </c>
      <c r="F34" s="39">
        <v>0</v>
      </c>
      <c r="G34" s="55">
        <f>SUM(E34-F34)</f>
        <v>0</v>
      </c>
    </row>
    <row r="35" spans="1:7" s="23" customFormat="1" ht="19.2" customHeight="1">
      <c r="A35" s="56" t="s">
        <v>51</v>
      </c>
      <c r="B35" s="57">
        <f t="shared" ref="B35:G35" si="3">SUM(B31:B34)</f>
        <v>24913.15</v>
      </c>
      <c r="C35" s="57">
        <f t="shared" si="3"/>
        <v>21091.200000000001</v>
      </c>
      <c r="D35" s="58">
        <f t="shared" si="3"/>
        <v>3821.95</v>
      </c>
      <c r="E35" s="57">
        <f t="shared" si="3"/>
        <v>26600</v>
      </c>
      <c r="F35" s="59">
        <f t="shared" si="3"/>
        <v>23500</v>
      </c>
      <c r="G35" s="60">
        <f t="shared" si="3"/>
        <v>3100</v>
      </c>
    </row>
    <row r="36" spans="1:7" s="23" customFormat="1" ht="19.2" customHeight="1">
      <c r="A36" s="56" t="s">
        <v>52</v>
      </c>
      <c r="B36" s="57"/>
      <c r="C36" s="57"/>
      <c r="D36" s="60"/>
      <c r="E36" s="57"/>
      <c r="F36" s="59"/>
      <c r="G36" s="60"/>
    </row>
    <row r="37" spans="1:7" s="23" customFormat="1" ht="15.6">
      <c r="A37" s="23" t="s">
        <v>17</v>
      </c>
      <c r="B37" s="29">
        <v>1500</v>
      </c>
      <c r="C37" s="29"/>
      <c r="D37" s="54">
        <f t="shared" si="1"/>
        <v>1500</v>
      </c>
      <c r="E37" s="24">
        <v>0</v>
      </c>
      <c r="F37" s="29">
        <v>0</v>
      </c>
      <c r="G37" s="54">
        <f t="shared" si="2"/>
        <v>0</v>
      </c>
    </row>
    <row r="38" spans="1:7" s="23" customFormat="1" ht="15.6">
      <c r="A38" s="23" t="s">
        <v>77</v>
      </c>
      <c r="B38" s="29">
        <v>3199</v>
      </c>
      <c r="C38" s="29"/>
      <c r="D38" s="54">
        <f t="shared" si="1"/>
        <v>3199</v>
      </c>
      <c r="E38" s="24">
        <v>200</v>
      </c>
      <c r="F38" s="29">
        <v>0</v>
      </c>
      <c r="G38" s="54">
        <f t="shared" si="2"/>
        <v>200</v>
      </c>
    </row>
    <row r="39" spans="1:7" s="23" customFormat="1" ht="15.6">
      <c r="A39" s="23" t="s">
        <v>78</v>
      </c>
      <c r="B39" s="29">
        <v>8375</v>
      </c>
      <c r="C39" s="29">
        <v>8550</v>
      </c>
      <c r="D39" s="54">
        <f t="shared" si="1"/>
        <v>-175</v>
      </c>
      <c r="E39" s="24">
        <v>9050</v>
      </c>
      <c r="F39" s="29">
        <v>9125</v>
      </c>
      <c r="G39" s="54">
        <f t="shared" si="2"/>
        <v>-75</v>
      </c>
    </row>
    <row r="40" spans="1:7" s="23" customFormat="1" ht="15.6">
      <c r="A40" s="23" t="s">
        <v>79</v>
      </c>
      <c r="B40" s="29">
        <v>68.7</v>
      </c>
      <c r="C40" s="29"/>
      <c r="D40" s="54">
        <f t="shared" si="1"/>
        <v>68.7</v>
      </c>
      <c r="E40" s="24">
        <v>200</v>
      </c>
      <c r="F40" s="29">
        <v>300</v>
      </c>
      <c r="G40" s="54">
        <f t="shared" si="2"/>
        <v>-100</v>
      </c>
    </row>
    <row r="41" spans="1:7" s="23" customFormat="1" ht="15.6">
      <c r="A41" s="23" t="s">
        <v>80</v>
      </c>
      <c r="B41" s="29">
        <v>470</v>
      </c>
      <c r="C41" s="29">
        <v>874.5</v>
      </c>
      <c r="D41" s="54">
        <f t="shared" si="1"/>
        <v>-404.5</v>
      </c>
      <c r="E41" s="24">
        <v>400</v>
      </c>
      <c r="F41" s="29">
        <v>0</v>
      </c>
      <c r="G41" s="54">
        <f t="shared" si="2"/>
        <v>400</v>
      </c>
    </row>
    <row r="42" spans="1:7" s="23" customFormat="1" ht="15.6">
      <c r="A42" s="23" t="s">
        <v>81</v>
      </c>
      <c r="B42" s="29">
        <v>702</v>
      </c>
      <c r="C42" s="29"/>
      <c r="D42" s="54">
        <f t="shared" si="1"/>
        <v>702</v>
      </c>
      <c r="E42" s="24">
        <v>1000</v>
      </c>
      <c r="F42" s="29">
        <v>0</v>
      </c>
      <c r="G42" s="54">
        <f t="shared" si="2"/>
        <v>1000</v>
      </c>
    </row>
    <row r="43" spans="1:7" s="23" customFormat="1" ht="15.6">
      <c r="A43" s="23" t="s">
        <v>82</v>
      </c>
      <c r="B43" s="29">
        <v>843.9</v>
      </c>
      <c r="C43" s="29">
        <v>730.9</v>
      </c>
      <c r="D43" s="54">
        <f t="shared" si="1"/>
        <v>113</v>
      </c>
      <c r="E43" s="24">
        <v>900</v>
      </c>
      <c r="F43" s="29">
        <v>900</v>
      </c>
      <c r="G43" s="54">
        <f t="shared" si="2"/>
        <v>0</v>
      </c>
    </row>
    <row r="44" spans="1:7" s="23" customFormat="1" ht="15.6">
      <c r="A44" s="23" t="s">
        <v>83</v>
      </c>
      <c r="B44" s="29">
        <v>169.7</v>
      </c>
      <c r="C44" s="29"/>
      <c r="D44" s="54">
        <f t="shared" si="1"/>
        <v>169.7</v>
      </c>
      <c r="E44" s="24">
        <v>300</v>
      </c>
      <c r="F44" s="29">
        <v>0</v>
      </c>
      <c r="G44" s="54">
        <f t="shared" si="2"/>
        <v>300</v>
      </c>
    </row>
    <row r="45" spans="1:7" s="23" customFormat="1" ht="16.2" thickBot="1">
      <c r="A45" s="23" t="s">
        <v>18</v>
      </c>
      <c r="B45" s="29">
        <v>0</v>
      </c>
      <c r="C45" s="29"/>
      <c r="D45" s="54">
        <f t="shared" si="1"/>
        <v>0</v>
      </c>
      <c r="E45" s="24">
        <v>0</v>
      </c>
      <c r="F45" s="29">
        <v>300</v>
      </c>
      <c r="G45" s="54">
        <f t="shared" si="2"/>
        <v>-300</v>
      </c>
    </row>
    <row r="46" spans="1:7" s="23" customFormat="1" ht="19.2" customHeight="1" thickBot="1">
      <c r="A46" s="61" t="s">
        <v>53</v>
      </c>
      <c r="B46" s="62">
        <f t="shared" ref="B46:G46" si="4">SUM(B37:B45)</f>
        <v>15328.300000000001</v>
      </c>
      <c r="C46" s="62">
        <f t="shared" si="4"/>
        <v>10155.4</v>
      </c>
      <c r="D46" s="63">
        <f t="shared" si="4"/>
        <v>5172.8999999999996</v>
      </c>
      <c r="E46" s="62">
        <f t="shared" si="4"/>
        <v>12050</v>
      </c>
      <c r="F46" s="62">
        <f t="shared" si="4"/>
        <v>10625</v>
      </c>
      <c r="G46" s="63">
        <f t="shared" si="4"/>
        <v>1425</v>
      </c>
    </row>
    <row r="47" spans="1:7" s="23" customFormat="1" ht="19.8" customHeight="1" thickBot="1">
      <c r="A47" s="64" t="s">
        <v>54</v>
      </c>
      <c r="B47" s="65">
        <f>SUM(B35+B46)</f>
        <v>40241.450000000004</v>
      </c>
      <c r="C47" s="65">
        <f t="shared" ref="C47" si="5">SUM(C35+C46)</f>
        <v>31246.6</v>
      </c>
      <c r="D47" s="65">
        <f>SUM(B47-C47)</f>
        <v>8994.8500000000058</v>
      </c>
      <c r="E47" s="65">
        <f>SUM(E35+E46)</f>
        <v>38650</v>
      </c>
      <c r="F47" s="66">
        <f>SUM(F35+F46)</f>
        <v>34125</v>
      </c>
      <c r="G47" s="67">
        <f>SUM(E47-F47)</f>
        <v>4525</v>
      </c>
    </row>
    <row r="48" spans="1:7" s="23" customFormat="1" ht="19.8" customHeight="1">
      <c r="A48" s="56"/>
      <c r="F48" s="68"/>
      <c r="G48" s="28"/>
    </row>
    <row r="49" spans="1:8" ht="25.8">
      <c r="A49" s="126" t="s">
        <v>19</v>
      </c>
      <c r="B49" s="127"/>
      <c r="C49" s="127"/>
      <c r="D49" s="127"/>
      <c r="E49" s="127"/>
      <c r="F49" s="127"/>
      <c r="G49" s="127"/>
      <c r="H49" s="6"/>
    </row>
    <row r="50" spans="1:8" s="23" customFormat="1" ht="16.2" thickBot="1">
      <c r="A50" s="50" t="s">
        <v>2</v>
      </c>
      <c r="B50" s="50" t="s">
        <v>3</v>
      </c>
      <c r="C50" s="50" t="s">
        <v>4</v>
      </c>
      <c r="D50" s="52" t="s">
        <v>29</v>
      </c>
      <c r="E50" s="48" t="s">
        <v>28</v>
      </c>
      <c r="F50" s="69"/>
      <c r="G50" s="28"/>
      <c r="H50" s="28"/>
    </row>
    <row r="51" spans="1:8" s="23" customFormat="1" ht="19.2" customHeight="1" thickBot="1">
      <c r="A51" s="61" t="s">
        <v>20</v>
      </c>
      <c r="B51" s="62">
        <f>SUM(B26-B47)</f>
        <v>-1827.510000000002</v>
      </c>
      <c r="C51" s="62">
        <v>6179.34</v>
      </c>
      <c r="D51" s="63">
        <f>SUM(B51-C51)</f>
        <v>-8006.8500000000022</v>
      </c>
      <c r="E51" s="70">
        <f>SUM(E26-E47)</f>
        <v>4025</v>
      </c>
      <c r="F51" s="69"/>
      <c r="G51" s="28"/>
      <c r="H51" s="28"/>
    </row>
    <row r="52" spans="1:8" s="23" customFormat="1" ht="19.2" customHeight="1">
      <c r="A52" s="11"/>
      <c r="B52" s="101"/>
      <c r="C52" s="101"/>
      <c r="D52" s="101"/>
      <c r="E52" s="102"/>
      <c r="F52" s="69"/>
      <c r="G52" s="28"/>
      <c r="H52" s="28"/>
    </row>
    <row r="53" spans="1:8" s="23" customFormat="1" ht="16.2" thickBot="1">
      <c r="A53" s="38"/>
      <c r="B53" s="38"/>
      <c r="C53" s="38"/>
      <c r="D53" s="38"/>
      <c r="E53" s="38"/>
      <c r="F53" s="71"/>
      <c r="G53" s="28"/>
      <c r="H53" s="28"/>
    </row>
    <row r="54" spans="1:8" ht="25.8">
      <c r="A54" s="103" t="s">
        <v>21</v>
      </c>
      <c r="D54" s="3"/>
      <c r="E54" s="4"/>
      <c r="F54" s="10"/>
      <c r="G54" s="5"/>
    </row>
    <row r="55" spans="1:8">
      <c r="D55" s="3"/>
      <c r="E55" s="4"/>
      <c r="F55" s="9"/>
    </row>
    <row r="56" spans="1:8" ht="25.8">
      <c r="A56" s="128" t="s">
        <v>22</v>
      </c>
      <c r="B56" s="129"/>
      <c r="C56" s="129"/>
      <c r="D56" s="3"/>
      <c r="E56" s="105" t="s">
        <v>30</v>
      </c>
      <c r="F56" s="9"/>
    </row>
    <row r="57" spans="1:8" s="23" customFormat="1" ht="15.6">
      <c r="A57" s="50" t="s">
        <v>2</v>
      </c>
      <c r="B57" s="51" t="s">
        <v>3</v>
      </c>
      <c r="C57" s="51" t="s">
        <v>4</v>
      </c>
      <c r="D57" s="52" t="s">
        <v>29</v>
      </c>
      <c r="E57" s="130">
        <v>2024</v>
      </c>
      <c r="F57" s="134"/>
    </row>
    <row r="58" spans="1:8" s="23" customFormat="1" ht="19.2" customHeight="1">
      <c r="A58" s="72" t="s">
        <v>38</v>
      </c>
      <c r="F58" s="73"/>
      <c r="G58" s="28"/>
    </row>
    <row r="59" spans="1:8" s="23" customFormat="1" ht="15.6">
      <c r="A59" s="23" t="s">
        <v>23</v>
      </c>
      <c r="B59" s="29">
        <v>29763.43</v>
      </c>
      <c r="C59" s="29">
        <v>31429.34</v>
      </c>
      <c r="D59" s="54">
        <f>SUM(B59-C59)</f>
        <v>-1665.9099999999999</v>
      </c>
      <c r="E59" s="23" t="s">
        <v>84</v>
      </c>
      <c r="F59" s="73">
        <v>2562.13</v>
      </c>
      <c r="G59" s="28"/>
    </row>
    <row r="60" spans="1:8" s="23" customFormat="1" ht="19.2" customHeight="1" thickBot="1">
      <c r="A60" s="23" t="s">
        <v>24</v>
      </c>
      <c r="B60" s="29">
        <v>1137.22</v>
      </c>
      <c r="C60" s="39">
        <v>1098.82</v>
      </c>
      <c r="D60" s="54">
        <f t="shared" ref="D60:D61" si="6">SUM(B60-C60)</f>
        <v>38.400000000000091</v>
      </c>
      <c r="E60" s="74" t="s">
        <v>85</v>
      </c>
      <c r="F60" s="75">
        <v>900</v>
      </c>
      <c r="G60" s="76"/>
    </row>
    <row r="61" spans="1:8" s="23" customFormat="1" ht="21.6" customHeight="1" thickBot="1">
      <c r="A61" s="61" t="s">
        <v>25</v>
      </c>
      <c r="B61" s="77">
        <f>SUM(B59:B60)</f>
        <v>30900.65</v>
      </c>
      <c r="C61" s="77">
        <f>SUM(C59:C60)</f>
        <v>32528.16</v>
      </c>
      <c r="D61" s="78">
        <f t="shared" si="6"/>
        <v>-1627.5099999999984</v>
      </c>
      <c r="E61" s="79" t="s">
        <v>31</v>
      </c>
      <c r="F61" s="80">
        <f>SUM(F59:F60)</f>
        <v>3462.13</v>
      </c>
    </row>
    <row r="62" spans="1:8">
      <c r="D62" s="3"/>
      <c r="E62" s="4"/>
      <c r="G62" s="7"/>
    </row>
    <row r="63" spans="1:8" ht="25.8">
      <c r="A63" s="114" t="s">
        <v>26</v>
      </c>
      <c r="B63" s="115"/>
      <c r="C63" s="115"/>
      <c r="D63" s="3"/>
      <c r="E63" s="132" t="s">
        <v>33</v>
      </c>
      <c r="F63" s="133"/>
      <c r="G63" s="2"/>
    </row>
    <row r="64" spans="1:8" s="23" customFormat="1" ht="15.6">
      <c r="A64" s="50" t="s">
        <v>2</v>
      </c>
      <c r="B64" s="51">
        <v>2024</v>
      </c>
      <c r="C64" s="51">
        <v>2023</v>
      </c>
      <c r="D64" s="52" t="s">
        <v>29</v>
      </c>
      <c r="E64" s="130">
        <v>2024</v>
      </c>
      <c r="F64" s="131"/>
      <c r="G64" s="28"/>
    </row>
    <row r="65" spans="1:8" s="23" customFormat="1" ht="19.2" customHeight="1">
      <c r="A65" s="72" t="s">
        <v>39</v>
      </c>
      <c r="F65" s="54"/>
      <c r="G65" s="24"/>
      <c r="H65" s="28"/>
    </row>
    <row r="66" spans="1:8" s="23" customFormat="1" ht="15.6">
      <c r="A66" s="23" t="s">
        <v>27</v>
      </c>
      <c r="B66" s="29">
        <f>B61</f>
        <v>30900.65</v>
      </c>
      <c r="C66" s="29">
        <f>C61</f>
        <v>32528.16</v>
      </c>
      <c r="D66" s="54">
        <f>B66-C66</f>
        <v>-1627.5099999999984</v>
      </c>
      <c r="E66" s="81" t="s">
        <v>86</v>
      </c>
      <c r="F66" s="82">
        <v>9100</v>
      </c>
      <c r="G66" s="28"/>
    </row>
    <row r="67" spans="1:8" s="23" customFormat="1" ht="16.2" thickBot="1">
      <c r="A67" s="38" t="s">
        <v>31</v>
      </c>
      <c r="B67" s="39">
        <f>F61</f>
        <v>3462.13</v>
      </c>
      <c r="C67" s="39">
        <v>2487.73</v>
      </c>
      <c r="D67" s="55">
        <f t="shared" ref="D67" si="7">B67-C67</f>
        <v>974.40000000000009</v>
      </c>
      <c r="E67" s="83"/>
      <c r="F67" s="73"/>
    </row>
    <row r="68" spans="1:8" s="23" customFormat="1" ht="19.2" customHeight="1" thickBot="1">
      <c r="A68" s="84" t="s">
        <v>55</v>
      </c>
      <c r="B68" s="85">
        <f>SUM(B66:B67)</f>
        <v>34362.78</v>
      </c>
      <c r="C68" s="85">
        <f>SUM(C66:C67)</f>
        <v>35015.89</v>
      </c>
      <c r="D68" s="86">
        <f>SUM(D66:D67)</f>
        <v>-653.10999999999831</v>
      </c>
      <c r="E68" s="107" t="s">
        <v>34</v>
      </c>
      <c r="F68" s="87">
        <f>SUM(F66:F67)</f>
        <v>9100</v>
      </c>
    </row>
    <row r="69" spans="1:8" s="23" customFormat="1" ht="20.399999999999999" customHeight="1" thickBot="1">
      <c r="A69" s="79" t="s">
        <v>35</v>
      </c>
      <c r="B69" s="88">
        <f>SUM(B68+F68)</f>
        <v>43462.78</v>
      </c>
      <c r="C69" s="89">
        <v>40903.160000000003</v>
      </c>
      <c r="D69" s="90">
        <f>SUM(B69-C69)</f>
        <v>2559.6199999999953</v>
      </c>
      <c r="E69" s="28"/>
      <c r="F69" s="68"/>
    </row>
    <row r="71" spans="1:8" ht="25.8">
      <c r="A71" s="114" t="s">
        <v>32</v>
      </c>
      <c r="B71" s="115"/>
      <c r="C71" s="115"/>
    </row>
    <row r="72" spans="1:8" s="81" customFormat="1" ht="15.6">
      <c r="A72" s="135" t="s">
        <v>56</v>
      </c>
      <c r="B72" s="135"/>
      <c r="C72" s="135"/>
      <c r="D72" s="135"/>
    </row>
    <row r="73" spans="1:8" s="81" customFormat="1" ht="15.6">
      <c r="A73" s="135" t="s">
        <v>57</v>
      </c>
      <c r="B73" s="135"/>
      <c r="C73" s="135"/>
      <c r="D73" s="135"/>
    </row>
    <row r="74" spans="1:8" s="81" customFormat="1" ht="15.6">
      <c r="A74" s="135" t="s">
        <v>58</v>
      </c>
      <c r="B74" s="135"/>
      <c r="C74" s="135"/>
      <c r="D74" s="135"/>
    </row>
    <row r="75" spans="1:8" s="81" customFormat="1" ht="15.6">
      <c r="A75" s="135" t="s">
        <v>59</v>
      </c>
      <c r="B75" s="135"/>
      <c r="C75" s="135"/>
      <c r="D75" s="135"/>
    </row>
    <row r="76" spans="1:8" s="81" customFormat="1" ht="15.6">
      <c r="A76" s="135" t="s">
        <v>60</v>
      </c>
      <c r="B76" s="135"/>
      <c r="C76" s="135"/>
      <c r="D76" s="135"/>
    </row>
    <row r="77" spans="1:8" s="81" customFormat="1" ht="15.6">
      <c r="A77" s="135" t="s">
        <v>61</v>
      </c>
      <c r="B77" s="135"/>
      <c r="C77" s="135"/>
      <c r="D77" s="135"/>
    </row>
    <row r="78" spans="1:8" s="81" customFormat="1" ht="15.6">
      <c r="A78" s="135" t="s">
        <v>62</v>
      </c>
      <c r="B78" s="135"/>
      <c r="C78" s="135"/>
      <c r="D78" s="135"/>
    </row>
    <row r="79" spans="1:8" s="81" customFormat="1" ht="15.6">
      <c r="A79" s="135" t="s">
        <v>63</v>
      </c>
      <c r="B79" s="135"/>
      <c r="C79" s="135"/>
      <c r="D79" s="135"/>
    </row>
    <row r="80" spans="1:8" s="81" customFormat="1" ht="15.6">
      <c r="A80" s="135" t="s">
        <v>64</v>
      </c>
      <c r="B80" s="135"/>
      <c r="C80" s="135"/>
      <c r="D80" s="135"/>
    </row>
    <row r="81" spans="1:7" s="95" customFormat="1" ht="12.6">
      <c r="A81" s="137" t="s">
        <v>67</v>
      </c>
      <c r="B81" s="137"/>
      <c r="C81" s="137"/>
      <c r="D81" s="137"/>
      <c r="E81" s="137"/>
      <c r="F81" s="137"/>
      <c r="G81" s="137"/>
    </row>
    <row r="82" spans="1:7" s="23" customFormat="1" ht="15.6">
      <c r="A82" s="135" t="s">
        <v>65</v>
      </c>
      <c r="B82" s="135"/>
      <c r="C82" s="135"/>
      <c r="D82" s="135"/>
      <c r="F82" s="68"/>
    </row>
    <row r="83" spans="1:7" s="23" customFormat="1" ht="15.6">
      <c r="A83" s="135" t="s">
        <v>66</v>
      </c>
      <c r="B83" s="135"/>
      <c r="C83" s="135"/>
      <c r="D83" s="135"/>
      <c r="F83" s="68"/>
    </row>
    <row r="84" spans="1:7" s="23" customFormat="1" ht="15.6">
      <c r="A84" s="135" t="s">
        <v>69</v>
      </c>
      <c r="B84" s="135"/>
      <c r="C84" s="135"/>
      <c r="D84" s="135"/>
      <c r="F84" s="68"/>
    </row>
    <row r="85" spans="1:7" s="23" customFormat="1" ht="15.6">
      <c r="A85" s="135" t="s">
        <v>68</v>
      </c>
      <c r="B85" s="135"/>
      <c r="C85" s="135"/>
      <c r="D85" s="135"/>
      <c r="F85" s="68"/>
    </row>
    <row r="86" spans="1:7" s="23" customFormat="1" ht="15.6">
      <c r="A86" s="135" t="s">
        <v>70</v>
      </c>
      <c r="B86" s="135"/>
      <c r="C86" s="135"/>
      <c r="D86" s="135"/>
      <c r="F86" s="68"/>
    </row>
    <row r="87" spans="1:7">
      <c r="F87" s="94"/>
    </row>
    <row r="88" spans="1:7" s="91" customFormat="1" ht="15.6">
      <c r="A88" s="106" t="s">
        <v>88</v>
      </c>
      <c r="F88" s="8"/>
    </row>
    <row r="89" spans="1:7" s="91" customFormat="1">
      <c r="F89" s="8"/>
    </row>
    <row r="92" spans="1:7" ht="15.6">
      <c r="A92" s="136" t="s">
        <v>71</v>
      </c>
      <c r="B92" s="136"/>
      <c r="C92" s="136"/>
      <c r="D92" s="136"/>
      <c r="E92" s="136"/>
      <c r="F92" s="136"/>
      <c r="G92" s="136"/>
    </row>
    <row r="93" spans="1:7" s="7" customFormat="1" ht="15.6">
      <c r="A93" s="97" t="s">
        <v>87</v>
      </c>
      <c r="B93" s="97"/>
      <c r="C93" s="97"/>
      <c r="D93" s="97"/>
      <c r="E93" s="97"/>
      <c r="F93" s="97"/>
      <c r="G93" s="93"/>
    </row>
    <row r="94" spans="1:7" s="93" customFormat="1" ht="15.6">
      <c r="A94" s="97"/>
      <c r="B94" s="97"/>
      <c r="C94" s="97"/>
      <c r="D94" s="97"/>
      <c r="E94" s="97"/>
      <c r="F94" s="97"/>
    </row>
    <row r="95" spans="1:7" s="93" customFormat="1" ht="15.6">
      <c r="A95" s="97"/>
      <c r="B95" s="97"/>
      <c r="C95" s="97"/>
      <c r="D95" s="97"/>
      <c r="E95" s="97"/>
      <c r="F95" s="97"/>
    </row>
    <row r="96" spans="1:7" s="93" customFormat="1" ht="15.6">
      <c r="A96" s="97"/>
      <c r="B96" s="97"/>
      <c r="C96" s="97"/>
      <c r="D96" s="97"/>
      <c r="E96" s="97"/>
      <c r="F96" s="97"/>
    </row>
    <row r="97" spans="1:6" s="93" customFormat="1" ht="15.6">
      <c r="A97" s="97"/>
      <c r="B97" s="97"/>
      <c r="C97" s="97"/>
      <c r="D97" s="97"/>
      <c r="E97" s="97"/>
      <c r="F97" s="97"/>
    </row>
    <row r="98" spans="1:6" s="98" customFormat="1">
      <c r="F98" s="8"/>
    </row>
    <row r="99" spans="1:6" s="98" customFormat="1">
      <c r="F99" s="8"/>
    </row>
    <row r="100" spans="1:6" s="98" customFormat="1">
      <c r="F100" s="8"/>
    </row>
    <row r="101" spans="1:6" s="98" customFormat="1">
      <c r="F101" s="8"/>
    </row>
    <row r="102" spans="1:6" s="100" customFormat="1" ht="15.6">
      <c r="A102" s="99"/>
      <c r="B102" s="99"/>
      <c r="C102" s="99"/>
      <c r="D102" s="99"/>
      <c r="E102" s="99"/>
      <c r="F102" s="99"/>
    </row>
    <row r="103" spans="1:6" s="100" customFormat="1" ht="15.6">
      <c r="A103" s="99"/>
      <c r="B103" s="99"/>
      <c r="C103" s="99"/>
      <c r="D103" s="99"/>
      <c r="E103" s="99"/>
      <c r="F103" s="99"/>
    </row>
    <row r="104" spans="1:6" s="100" customFormat="1" ht="15.6">
      <c r="A104" s="99"/>
      <c r="B104" s="99"/>
      <c r="C104" s="99"/>
      <c r="D104" s="99"/>
      <c r="E104" s="99"/>
      <c r="F104" s="99"/>
    </row>
    <row r="105" spans="1:6" s="100" customFormat="1" ht="15.6">
      <c r="A105" s="99"/>
      <c r="B105" s="99"/>
      <c r="C105" s="99"/>
      <c r="D105" s="99"/>
      <c r="E105" s="99"/>
      <c r="F105" s="99"/>
    </row>
    <row r="106" spans="1:6" s="100" customFormat="1"/>
    <row r="107" spans="1:6" s="100" customFormat="1"/>
    <row r="108" spans="1:6" s="100" customFormat="1"/>
    <row r="109" spans="1:6" s="100" customFormat="1"/>
    <row r="110" spans="1:6" s="93" customFormat="1"/>
    <row r="111" spans="1:6" s="93" customFormat="1"/>
    <row r="112" spans="1:6" s="93" customFormat="1"/>
    <row r="113" s="93" customFormat="1"/>
    <row r="114" s="93" customFormat="1"/>
    <row r="115" s="93" customFormat="1"/>
    <row r="116" s="93" customFormat="1"/>
    <row r="117" s="93" customFormat="1"/>
    <row r="118" s="93" customFormat="1"/>
  </sheetData>
  <mergeCells count="32">
    <mergeCell ref="A77:D77"/>
    <mergeCell ref="A78:D78"/>
    <mergeCell ref="A79:D79"/>
    <mergeCell ref="A92:G92"/>
    <mergeCell ref="A85:D85"/>
    <mergeCell ref="A86:D86"/>
    <mergeCell ref="A80:D80"/>
    <mergeCell ref="A82:D82"/>
    <mergeCell ref="A83:D83"/>
    <mergeCell ref="A84:D84"/>
    <mergeCell ref="A81:G81"/>
    <mergeCell ref="A72:D72"/>
    <mergeCell ref="A73:D73"/>
    <mergeCell ref="A74:D74"/>
    <mergeCell ref="A75:D75"/>
    <mergeCell ref="A76:D76"/>
    <mergeCell ref="A1:G1"/>
    <mergeCell ref="A2:G2"/>
    <mergeCell ref="E3:G3"/>
    <mergeCell ref="A71:C71"/>
    <mergeCell ref="A3:D3"/>
    <mergeCell ref="A4:D4"/>
    <mergeCell ref="E4:G4"/>
    <mergeCell ref="E5:G5"/>
    <mergeCell ref="B5:D5"/>
    <mergeCell ref="A28:G28"/>
    <mergeCell ref="A49:G49"/>
    <mergeCell ref="A56:C56"/>
    <mergeCell ref="A63:C63"/>
    <mergeCell ref="E64:F64"/>
    <mergeCell ref="E63:F63"/>
    <mergeCell ref="E57:F57"/>
  </mergeCells>
  <printOptions horizontalCentered="1" gridLines="1"/>
  <pageMargins left="0" right="0" top="0.15748031496062992" bottom="0.15748031496062992" header="0.31496062992125984" footer="0.31496062992125984"/>
  <pageSetup paperSize="9" scale="85" fitToHeight="0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Årsrapport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Per-Erik Eriksen</dc:creator>
  <cp:lastModifiedBy>Per-Erik</cp:lastModifiedBy>
  <cp:lastPrinted>2024-01-14T15:30:45Z</cp:lastPrinted>
  <dcterms:created xsi:type="dcterms:W3CDTF">2024-01-03T17:54:14Z</dcterms:created>
  <dcterms:modified xsi:type="dcterms:W3CDTF">2024-02-21T14:15:44Z</dcterms:modified>
</cp:coreProperties>
</file>